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נתונים ושומות פיצויים" sheetId="1" r:id="rId4"/>
    <sheet state="visible" name="מעקב תשלום שומות" sheetId="2" r:id="rId5"/>
    <sheet state="visible" name="מעקב תיאום כניסה לקרקע" sheetId="3" r:id="rId6"/>
  </sheets>
  <definedNames/>
  <calcPr/>
</workbook>
</file>

<file path=xl/sharedStrings.xml><?xml version="1.0" encoding="utf-8"?>
<sst xmlns="http://schemas.openxmlformats.org/spreadsheetml/2006/main" count="104" uniqueCount="80">
  <si>
    <t>שם הפרויקט :</t>
  </si>
  <si>
    <t>שם המקטע:</t>
  </si>
  <si>
    <t>שם השמאי:</t>
  </si>
  <si>
    <t>תאריך עדכון:</t>
  </si>
  <si>
    <t>פרטי בעלים / מחזיק בקרקע</t>
  </si>
  <si>
    <t>שטח תפיסה</t>
  </si>
  <si>
    <t>איסור נטיעה וטיוב</t>
  </si>
  <si>
    <t>גידולים / מחוברים</t>
  </si>
  <si>
    <t>תוספות</t>
  </si>
  <si>
    <t>מס"ד</t>
  </si>
  <si>
    <t>יישוב/מועצה</t>
  </si>
  <si>
    <t>שם המגדל</t>
  </si>
  <si>
    <t>גוש</t>
  </si>
  <si>
    <t>חלקה</t>
  </si>
  <si>
    <t>מס' מגרש/משק</t>
  </si>
  <si>
    <t xml:space="preserve">תאריך פרוטוקול </t>
  </si>
  <si>
    <t>שם איש קשר</t>
  </si>
  <si>
    <t>תפקיד</t>
  </si>
  <si>
    <t>טלפון</t>
  </si>
  <si>
    <t>מייל</t>
  </si>
  <si>
    <t>שטח רשום [מ"ר]</t>
  </si>
  <si>
    <t>תפיסה קבועה [מ"ר] 
(שטח רצועת צינור)</t>
  </si>
  <si>
    <t>תפיסה זמנית [מ"ר] 
(שטח רצועת עבודה ללא ר.צ.)</t>
  </si>
  <si>
    <t>סה"כ שטח תפיסה [מ"ר]</t>
  </si>
  <si>
    <t>עלות איסור נטיעה למ"ר</t>
  </si>
  <si>
    <t>פיצוי בגין איסור נטיעה
(תחום רצועת צינור 10מ')</t>
  </si>
  <si>
    <t>עלות טיוב למ"ר (₪)</t>
  </si>
  <si>
    <t>סה"כ עלות טיוב קרקע</t>
  </si>
  <si>
    <t>סה"כ אובדן אפשרות נטיעה כולל טיוב</t>
  </si>
  <si>
    <t>סוג גידול / מחוברים</t>
  </si>
  <si>
    <t>סכום הפיצוי בגין גידול/מחובר למ"ר/ יח'</t>
  </si>
  <si>
    <t xml:space="preserve">כמות (מ"ר/ מ"א / יח' ) </t>
  </si>
  <si>
    <t>סה"כ פיצוי בגין גידולים/ מחוברים</t>
  </si>
  <si>
    <t>סוג תוספת</t>
  </si>
  <si>
    <t>סכום הפיצוי בגין תוספת (למ"ר/ מ"א / יח')</t>
  </si>
  <si>
    <t xml:space="preserve">כמות  (למ"ר/ מ"א / יח' ) </t>
  </si>
  <si>
    <t>סה"כ פיצוי בגין תוספות</t>
  </si>
  <si>
    <t>סה"כ פיצויים קרקע ומחוברים</t>
  </si>
  <si>
    <t>קובץ GIS 
DWG/SHP</t>
  </si>
  <si>
    <t>הערות</t>
  </si>
  <si>
    <t>100/001</t>
  </si>
  <si>
    <t>קיבוץ א'</t>
  </si>
  <si>
    <t>ישראל ישראלי</t>
  </si>
  <si>
    <t>כותנה</t>
  </si>
  <si>
    <t>צנרת השקייה (מ"א)</t>
  </si>
  <si>
    <t>100/002</t>
  </si>
  <si>
    <t>מושב ב'</t>
  </si>
  <si>
    <t>חיים חיימוביץ</t>
  </si>
  <si>
    <t>מטע נקטרינות</t>
  </si>
  <si>
    <t>גמל מים (יח')</t>
  </si>
  <si>
    <t>100/003</t>
  </si>
  <si>
    <t>100/004</t>
  </si>
  <si>
    <t>נדרש חדש</t>
  </si>
  <si>
    <t>סה"כ</t>
  </si>
  <si>
    <t>שומות לתשלום</t>
  </si>
  <si>
    <t>בקרה ואישור שומות</t>
  </si>
  <si>
    <t>מעקב תשלומים</t>
  </si>
  <si>
    <t>מס' מגרש/ משק</t>
  </si>
  <si>
    <t>סכום השומה לתשלום</t>
  </si>
  <si>
    <t>תוספות וסכומים אחרים (מחוץ לשומה)</t>
  </si>
  <si>
    <t>נבדק ע"י שמאי מבקר</t>
  </si>
  <si>
    <t>אישור פנימי / ועדת נכסים</t>
  </si>
  <si>
    <t>סטטוס תשלום</t>
  </si>
  <si>
    <t>תשלום ראשון</t>
  </si>
  <si>
    <t>מס' רישום מקדים</t>
  </si>
  <si>
    <t>תשלום שני</t>
  </si>
  <si>
    <t>תשלום שלישי</t>
  </si>
  <si>
    <t>ממתין למסמכים</t>
  </si>
  <si>
    <t>חתימות</t>
  </si>
  <si>
    <t>עבר לתשלום</t>
  </si>
  <si>
    <t>בעלים / מחזיק בקרקע</t>
  </si>
  <si>
    <t>מחתך</t>
  </si>
  <si>
    <t>עד חתך</t>
  </si>
  <si>
    <t>איש קשר לתיאום כניסה</t>
  </si>
  <si>
    <t>סטטוס כניסה לשטח פנוי / לא פנוי / מו"מ</t>
  </si>
  <si>
    <t>פנוי</t>
  </si>
  <si>
    <t>מו"מ</t>
  </si>
  <si>
    <t>לא פנוי</t>
  </si>
  <si>
    <t>חציית כביש בקידוח</t>
  </si>
  <si>
    <t>חצייה בקידוח ....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</si>
</sst>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_ * #,##0_ ;_ * \-#,##0_ ;_ * &quot;-&quot;??_ ;_ @_ "/>
    <numFmt numFmtId="165" formatCode="_ &quot;₪&quot;\ * #,##0_ ;_ &quot;₪&quot;\ * \-#,##0_ ;_ &quot;₪&quot;\ * &quot;-&quot;??_ ;_ @_ "/>
    <numFmt numFmtId="166" formatCode="_ [$₪-40D]\ * #,##0.00_ ;_ [$₪-40D]\ * \-#,##0.00_ ;_ [$₪-40D]\ * &quot;-&quot;??_ ;_ @_ "/>
    <numFmt numFmtId="167" formatCode="_ &quot;₪&quot;\ * #,##0.0_ ;_ &quot;₪&quot;\ * \-#,##0.0_ ;_ &quot;₪&quot;\ * &quot;-&quot;??_ ;_ @_ "/>
    <numFmt numFmtId="168" formatCode="_ [$₪-40D]\ * #,##0_ ;_ [$₪-40D]\ * \-#,##0_ ;_ [$₪-40D]\ * &quot;-&quot;??_ ;_ @_ "/>
    <numFmt numFmtId="169" formatCode="_ &quot;₪&quot;\ * #,##0.00_ ;_ &quot;₪&quot;\ * \-#,##0.00_ ;_ &quot;₪&quot;\ * &quot;-&quot;??_ ;_ @_ "/>
  </numFmts>
  <fonts count="19">
    <font>
      <sz val="11.0"/>
      <color/>
      <name val="Arial"/>
      <scheme val="minor"/>
    </font>
    <font/>
    <font>
      <sz val="11.0"/>
      <color/>
      <name val="Arial"/>
    </font>
    <font>
      <u/>
      <sz val="11.0"/>
      <color/>
      <name val="Arial"/>
    </font>
    <font>
      <b/>
      <sz val="12.0"/>
      <color rgb="FF9C0006"/>
      <name val="Arial"/>
    </font>
    <font>
      <b/>
      <sz val="12.0"/>
      <color/>
      <name val="Arial"/>
    </font>
    <font>
      <b/>
      <sz val="12.0"/>
      <color rgb="FF9C6500"/>
      <name val="Arial"/>
    </font>
    <font>
      <b/>
      <sz val="12.0"/>
      <color rgb="FF006100"/>
      <name val="Arial"/>
    </font>
    <font>
      <b/>
      <sz val="12.0"/>
      <color rgb="FF3F3F76"/>
      <name val="Arial"/>
    </font>
    <font>
      <sz val="12.0"/>
      <color rgb="FF9C0006"/>
      <name val="Arial"/>
    </font>
    <font>
      <sz val="12.0"/>
      <color/>
      <name val="Arial"/>
    </font>
    <font>
      <sz val="12.0"/>
      <color rgb="FF9C6500"/>
      <name val="Arial"/>
    </font>
    <font>
      <sz val="12.0"/>
      <color rgb="FF006100"/>
      <name val="Arial"/>
    </font>
    <font>
      <sz val="11.0"/>
      <color rgb="FF3F3F76"/>
      <name val="Arial"/>
    </font>
    <font>
      <b/>
      <u/>
      <sz val="11.0"/>
      <color/>
      <name val="Arial"/>
    </font>
    <font>
      <sz val="14.0"/>
      <color/>
      <name val="Arial"/>
    </font>
    <font>
      <b/>
      <sz val="8.0"/>
      <color/>
      <name val="Tahoma"/>
    </font>
    <font>
      <sz val="8.0"/>
      <color/>
      <name val="Tahoma"/>
    </font>
    <font>
      <sz val="14.0"/>
      <color/>
      <name val="Tahoma"/>
    </font>
  </fonts>
  <fills count="15">
    <fill>
      <patternFill patternType="none"/>
    </fill>
    <fill>
      <patternFill patternType="lightGray"/>
    </fill>
    <fill>
      <patternFill patternType="solid">
        <fgColor rgb="FFFFC7CE"/>
        <bgColor rgb="FFFFC7CE"/>
      </patternFill>
    </fill>
    <fill>
      <patternFill patternType="solid">
        <fgColor rgb="FFD9E2F3"/>
        <bgColor rgb="FFD9E2F3"/>
      </patternFill>
    </fill>
    <fill>
      <patternFill patternType="solid">
        <fgColor rgb="FFFFEB9C"/>
        <bgColor rgb="FFFFEB9C"/>
      </patternFill>
    </fill>
    <fill>
      <patternFill patternType="solid">
        <fgColor rgb="FFC6EFCE"/>
        <bgColor rgb="FFC6EFCE"/>
      </patternFill>
    </fill>
    <fill>
      <patternFill patternType="solid">
        <fgColor rgb="FFFFCC99"/>
        <bgColor rgb="FFFFCC99"/>
      </patternFill>
    </fill>
    <fill>
      <patternFill patternType="solid">
        <fgColor rgb="FFA5A5A5"/>
        <bgColor rgb="FFA5A5A5"/>
      </patternFill>
    </fill>
    <fill>
      <patternFill patternType="solid">
        <fgColor rgb="FFFFFFCC"/>
        <bgColor rgb="FFFFFFCC"/>
      </patternFill>
    </fill>
    <fill>
      <patternFill patternType="solid">
        <fgColor rgb="FF8EAADB"/>
        <bgColor rgb="FF8EAADB"/>
      </patternFill>
    </fill>
    <fill>
      <patternFill patternType="solid">
        <fgColor rgb="FFFBE4D5"/>
        <bgColor rgb="FFFBE4D5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AEABAB"/>
        <bgColor rgb="FFAEABAB"/>
      </patternFill>
    </fill>
  </fills>
  <borders count="31">
    <border/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7F7F7F"/>
      </left>
      <top style="thin">
        <color rgb="FF7F7F7F"/>
      </top>
      <bottom style="thin">
        <color rgb="FF7F7F7F"/>
      </bottom>
    </border>
    <border>
      <top style="thin">
        <color rgb="FF7F7F7F"/>
      </top>
      <bottom style="thin">
        <color rgb="FF7F7F7F"/>
      </bottom>
    </border>
    <border>
      <right style="thin">
        <color rgb="FF7F7F7F"/>
      </right>
      <top style="thin">
        <color rgb="FF7F7F7F"/>
      </top>
      <bottom style="thin">
        <color rgb="FF7F7F7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right/>
      <top style="thin">
        <color rgb="FF000000"/>
      </top>
      <bottom/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10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0" fontId="2" numFmtId="0" xfId="0" applyAlignment="1" applyBorder="1" applyFont="1">
      <alignment horizontal="center"/>
    </xf>
    <xf borderId="1" fillId="0" fontId="1" numFmtId="0" xfId="0" applyBorder="1" applyFont="1"/>
    <xf borderId="2" fillId="0" fontId="3" numFmtId="0" xfId="0" applyAlignment="1" applyBorder="1" applyFont="1">
      <alignment horizontal="center"/>
    </xf>
    <xf borderId="2" fillId="0" fontId="1" numFmtId="0" xfId="0" applyBorder="1" applyFont="1"/>
    <xf borderId="1" fillId="0" fontId="2" numFmtId="14" xfId="0" applyBorder="1" applyFont="1" applyNumberFormat="1"/>
    <xf borderId="3" fillId="2" fontId="4" numFmtId="164" xfId="0" applyAlignment="1" applyBorder="1" applyFill="1" applyFont="1" applyNumberFormat="1">
      <alignment horizontal="center" readingOrder="0" shrinkToFit="0" vertical="center" wrapText="1"/>
    </xf>
    <xf borderId="4" fillId="0" fontId="1" numFmtId="0" xfId="0" applyBorder="1" applyFont="1"/>
    <xf borderId="5" fillId="0" fontId="1" numFmtId="0" xfId="0" applyBorder="1" applyFont="1"/>
    <xf borderId="6" fillId="3" fontId="5" numFmtId="164" xfId="0" applyAlignment="1" applyBorder="1" applyFill="1" applyFont="1" applyNumberFormat="1">
      <alignment horizontal="center" readingOrder="0" shrinkToFit="0" vertical="center" wrapText="1"/>
    </xf>
    <xf borderId="7" fillId="0" fontId="1" numFmtId="0" xfId="0" applyBorder="1" applyFont="1"/>
    <xf borderId="6" fillId="4" fontId="6" numFmtId="0" xfId="0" applyAlignment="1" applyBorder="1" applyFill="1" applyFont="1">
      <alignment horizontal="center" readingOrder="0" shrinkToFit="0" vertical="center" wrapText="1"/>
    </xf>
    <xf borderId="6" fillId="5" fontId="7" numFmtId="165" xfId="0" applyAlignment="1" applyBorder="1" applyFill="1" applyFont="1" applyNumberFormat="1">
      <alignment horizontal="center" readingOrder="0" shrinkToFit="0" vertical="center" wrapText="1"/>
    </xf>
    <xf borderId="8" fillId="6" fontId="8" numFmtId="165" xfId="0" applyAlignment="1" applyBorder="1" applyFill="1" applyFont="1" applyNumberFormat="1">
      <alignment horizontal="center" readingOrder="0" shrinkToFit="0" vertical="center" wrapText="1"/>
    </xf>
    <xf borderId="9" fillId="0" fontId="1" numFmtId="0" xfId="0" applyBorder="1" applyFont="1"/>
    <xf borderId="10" fillId="0" fontId="1" numFmtId="0" xfId="0" applyBorder="1" applyFont="1"/>
    <xf borderId="11" fillId="7" fontId="5" numFmtId="0" xfId="0" applyAlignment="1" applyBorder="1" applyFill="1" applyFont="1">
      <alignment horizontal="right" readingOrder="0" shrinkToFit="0" vertical="center" wrapText="1"/>
    </xf>
    <xf borderId="12" fillId="2" fontId="9" numFmtId="0" xfId="0" applyAlignment="1" applyBorder="1" applyFont="1">
      <alignment horizontal="right" readingOrder="0" shrinkToFit="0" vertical="center" wrapText="1"/>
    </xf>
    <xf borderId="12" fillId="2" fontId="9" numFmtId="164" xfId="0" applyAlignment="1" applyBorder="1" applyFont="1" applyNumberFormat="1">
      <alignment horizontal="right" readingOrder="0" shrinkToFit="0" vertical="center" wrapText="1"/>
    </xf>
    <xf borderId="12" fillId="3" fontId="10" numFmtId="164" xfId="0" applyAlignment="1" applyBorder="1" applyFont="1" applyNumberFormat="1">
      <alignment horizontal="right" readingOrder="0" shrinkToFit="0" vertical="center" wrapText="1"/>
    </xf>
    <xf borderId="12" fillId="4" fontId="11" numFmtId="0" xfId="0" applyAlignment="1" applyBorder="1" applyFont="1">
      <alignment horizontal="right" readingOrder="0" shrinkToFit="0" vertical="center" wrapText="1"/>
    </xf>
    <xf borderId="12" fillId="5" fontId="12" numFmtId="0" xfId="0" applyAlignment="1" applyBorder="1" applyFont="1">
      <alignment horizontal="right" readingOrder="0" shrinkToFit="0" vertical="center" wrapText="1"/>
    </xf>
    <xf borderId="12" fillId="5" fontId="12" numFmtId="165" xfId="0" applyAlignment="1" applyBorder="1" applyFont="1" applyNumberFormat="1">
      <alignment horizontal="right" readingOrder="0" shrinkToFit="0" vertical="center" wrapText="1"/>
    </xf>
    <xf borderId="12" fillId="5" fontId="12" numFmtId="164" xfId="0" applyAlignment="1" applyBorder="1" applyFont="1" applyNumberFormat="1">
      <alignment horizontal="right" readingOrder="0" shrinkToFit="0" vertical="center" wrapText="1"/>
    </xf>
    <xf borderId="13" fillId="6" fontId="13" numFmtId="0" xfId="0" applyAlignment="1" applyBorder="1" applyFont="1">
      <alignment horizontal="right" readingOrder="0" shrinkToFit="0" vertical="center" wrapText="1"/>
    </xf>
    <xf borderId="13" fillId="6" fontId="13" numFmtId="164" xfId="0" applyAlignment="1" applyBorder="1" applyFont="1" applyNumberFormat="1">
      <alignment horizontal="right" readingOrder="0" shrinkToFit="0" vertical="center" wrapText="1"/>
    </xf>
    <xf borderId="12" fillId="8" fontId="5" numFmtId="166" xfId="0" applyAlignment="1" applyBorder="1" applyFill="1" applyFont="1" applyNumberFormat="1">
      <alignment horizontal="right" readingOrder="0" shrinkToFit="0" vertical="center" wrapText="1"/>
    </xf>
    <xf borderId="12" fillId="9" fontId="2" numFmtId="166" xfId="0" applyAlignment="1" applyBorder="1" applyFill="1" applyFont="1" applyNumberFormat="1">
      <alignment horizontal="right" readingOrder="0" shrinkToFit="0" vertical="center" wrapText="1"/>
    </xf>
    <xf borderId="12" fillId="0" fontId="5" numFmtId="0" xfId="0" applyAlignment="1" applyBorder="1" applyFont="1">
      <alignment horizontal="right" readingOrder="0" shrinkToFit="0" vertical="center" wrapText="1"/>
    </xf>
    <xf borderId="12" fillId="0" fontId="2" numFmtId="0" xfId="0" applyAlignment="1" applyBorder="1" applyFont="1">
      <alignment horizontal="right"/>
    </xf>
    <xf borderId="12" fillId="0" fontId="2" numFmtId="0" xfId="0" applyAlignment="1" applyBorder="1" applyFont="1">
      <alignment readingOrder="0"/>
    </xf>
    <xf borderId="12" fillId="0" fontId="2" numFmtId="0" xfId="0" applyBorder="1" applyFont="1"/>
    <xf borderId="12" fillId="0" fontId="2" numFmtId="0" xfId="0" applyBorder="1" applyFont="1"/>
    <xf borderId="12" fillId="0" fontId="2" numFmtId="0" xfId="0" applyAlignment="1" applyBorder="1" applyFont="1">
      <alignment shrinkToFit="0" wrapText="1"/>
    </xf>
    <xf borderId="12" fillId="0" fontId="2" numFmtId="164" xfId="0" applyBorder="1" applyFont="1" applyNumberFormat="1"/>
    <xf borderId="12" fillId="0" fontId="2" numFmtId="167" xfId="0" applyBorder="1" applyFont="1" applyNumberFormat="1"/>
    <xf borderId="12" fillId="0" fontId="2" numFmtId="165" xfId="0" applyBorder="1" applyFont="1" applyNumberFormat="1"/>
    <xf borderId="12" fillId="0" fontId="2" numFmtId="165" xfId="0" applyAlignment="1" applyBorder="1" applyFont="1" applyNumberFormat="1">
      <alignment readingOrder="0"/>
    </xf>
    <xf borderId="12" fillId="8" fontId="5" numFmtId="168" xfId="0" applyAlignment="1" applyBorder="1" applyFont="1" applyNumberFormat="1">
      <alignment horizontal="right" shrinkToFit="0" vertical="center" wrapText="1"/>
    </xf>
    <xf borderId="12" fillId="0" fontId="5" numFmtId="166" xfId="0" applyAlignment="1" applyBorder="1" applyFont="1" applyNumberFormat="1">
      <alignment horizontal="right" shrinkToFit="0" vertical="center" wrapText="1"/>
    </xf>
    <xf borderId="12" fillId="0" fontId="2" numFmtId="0" xfId="0" applyAlignment="1" applyBorder="1" applyFont="1">
      <alignment horizontal="right" readingOrder="0"/>
    </xf>
    <xf borderId="12" fillId="0" fontId="2" numFmtId="0" xfId="0" applyAlignment="1" applyBorder="1" applyFont="1">
      <alignment readingOrder="0"/>
    </xf>
    <xf borderId="12" fillId="0" fontId="14" numFmtId="0" xfId="0" applyAlignment="1" applyBorder="1" applyFont="1">
      <alignment readingOrder="0"/>
    </xf>
    <xf borderId="14" fillId="0" fontId="1" numFmtId="0" xfId="0" applyBorder="1" applyFont="1"/>
    <xf borderId="15" fillId="0" fontId="1" numFmtId="0" xfId="0" applyBorder="1" applyFont="1"/>
    <xf borderId="3" fillId="5" fontId="7" numFmtId="165" xfId="0" applyAlignment="1" applyBorder="1" applyFont="1" applyNumberFormat="1">
      <alignment horizontal="center" readingOrder="0" shrinkToFit="0" vertical="center" wrapText="1"/>
    </xf>
    <xf borderId="16" fillId="4" fontId="11" numFmtId="0" xfId="0" applyAlignment="1" applyBorder="1" applyFont="1">
      <alignment horizontal="right" readingOrder="0" shrinkToFit="0" vertical="center" wrapText="1"/>
    </xf>
    <xf borderId="17" fillId="5" fontId="12" numFmtId="0" xfId="0" applyAlignment="1" applyBorder="1" applyFont="1">
      <alignment horizontal="right" readingOrder="0" shrinkToFit="0" vertical="center" wrapText="1"/>
    </xf>
    <xf borderId="18" fillId="5" fontId="12" numFmtId="0" xfId="0" applyAlignment="1" applyBorder="1" applyFont="1">
      <alignment horizontal="right" readingOrder="0" shrinkToFit="0" vertical="center" wrapText="1"/>
    </xf>
    <xf borderId="17" fillId="5" fontId="12" numFmtId="165" xfId="0" applyAlignment="1" applyBorder="1" applyFont="1" applyNumberFormat="1">
      <alignment horizontal="right" readingOrder="0" shrinkToFit="0" vertical="center" wrapText="1"/>
    </xf>
    <xf borderId="17" fillId="5" fontId="12" numFmtId="164" xfId="0" applyAlignment="1" applyBorder="1" applyFont="1" applyNumberFormat="1">
      <alignment horizontal="right" readingOrder="0" shrinkToFit="0" vertical="center" wrapText="1"/>
    </xf>
    <xf borderId="7" fillId="0" fontId="5" numFmtId="0" xfId="0" applyAlignment="1" applyBorder="1" applyFont="1">
      <alignment horizontal="right" readingOrder="0" shrinkToFit="0" vertical="center" wrapText="1"/>
    </xf>
    <xf borderId="12" fillId="0" fontId="2" numFmtId="169" xfId="0" applyBorder="1" applyFont="1" applyNumberFormat="1"/>
    <xf borderId="6" fillId="0" fontId="2" numFmtId="167" xfId="0" applyAlignment="1" applyBorder="1" applyFont="1" applyNumberFormat="1">
      <alignment horizontal="right" readingOrder="2" shrinkToFit="0" wrapText="1"/>
    </xf>
    <xf borderId="19" fillId="0" fontId="2" numFmtId="0" xfId="0" applyBorder="1" applyFont="1"/>
    <xf borderId="20" fillId="0" fontId="2" numFmtId="0" xfId="0" applyBorder="1" applyFont="1"/>
    <xf borderId="19" fillId="0" fontId="2" numFmtId="167" xfId="0" applyBorder="1" applyFont="1" applyNumberFormat="1"/>
    <xf borderId="20" fillId="0" fontId="2" numFmtId="167" xfId="0" applyBorder="1" applyFont="1" applyNumberFormat="1"/>
    <xf borderId="19" fillId="0" fontId="2" numFmtId="164" xfId="0" applyBorder="1" applyFont="1" applyNumberFormat="1"/>
    <xf borderId="20" fillId="0" fontId="2" numFmtId="164" xfId="0" applyBorder="1" applyFont="1" applyNumberFormat="1"/>
    <xf borderId="7" fillId="0" fontId="2" numFmtId="0" xfId="0" applyBorder="1" applyFont="1"/>
    <xf borderId="21" fillId="0" fontId="2" numFmtId="0" xfId="0" applyBorder="1" applyFont="1"/>
    <xf borderId="22" fillId="0" fontId="2" numFmtId="0" xfId="0" applyBorder="1" applyFont="1"/>
    <xf borderId="21" fillId="0" fontId="2" numFmtId="165" xfId="0" applyBorder="1" applyFont="1" applyNumberFormat="1"/>
    <xf borderId="22" fillId="0" fontId="2" numFmtId="165" xfId="0" applyBorder="1" applyFont="1" applyNumberFormat="1"/>
    <xf borderId="21" fillId="0" fontId="2" numFmtId="164" xfId="0" applyBorder="1" applyFont="1" applyNumberFormat="1"/>
    <xf borderId="22" fillId="0" fontId="2" numFmtId="164" xfId="0" applyBorder="1" applyFont="1" applyNumberFormat="1"/>
    <xf borderId="6" fillId="0" fontId="2" numFmtId="0" xfId="0" applyAlignment="1" applyBorder="1" applyFont="1">
      <alignment horizontal="right" readingOrder="2" shrinkToFit="0" wrapText="1"/>
    </xf>
    <xf borderId="6" fillId="0" fontId="2" numFmtId="165" xfId="0" applyAlignment="1" applyBorder="1" applyFont="1" applyNumberFormat="1">
      <alignment horizontal="right" readingOrder="2" shrinkToFit="0" wrapText="1"/>
    </xf>
    <xf borderId="23" fillId="0" fontId="2" numFmtId="0" xfId="0" applyBorder="1" applyFont="1"/>
    <xf borderId="24" fillId="0" fontId="2" numFmtId="0" xfId="0" applyBorder="1" applyFont="1"/>
    <xf borderId="23" fillId="0" fontId="2" numFmtId="165" xfId="0" applyBorder="1" applyFont="1" applyNumberFormat="1"/>
    <xf borderId="24" fillId="0" fontId="2" numFmtId="165" xfId="0" applyBorder="1" applyFont="1" applyNumberFormat="1"/>
    <xf borderId="23" fillId="0" fontId="2" numFmtId="164" xfId="0" applyBorder="1" applyFont="1" applyNumberFormat="1"/>
    <xf borderId="24" fillId="0" fontId="2" numFmtId="164" xfId="0" applyBorder="1" applyFont="1" applyNumberFormat="1"/>
    <xf borderId="0" fillId="0" fontId="15" numFmtId="0" xfId="0" applyFont="1"/>
    <xf borderId="17" fillId="10" fontId="16" numFmtId="0" xfId="0" applyAlignment="1" applyBorder="1" applyFill="1" applyFont="1">
      <alignment horizontal="center" readingOrder="0" shrinkToFit="0" vertical="center" wrapText="1"/>
    </xf>
    <xf borderId="25" fillId="10" fontId="16" numFmtId="0" xfId="0" applyAlignment="1" applyBorder="1" applyFont="1">
      <alignment horizontal="center" readingOrder="0" shrinkToFit="0" vertical="center" wrapText="1"/>
    </xf>
    <xf borderId="26" fillId="10" fontId="16" numFmtId="0" xfId="0" applyAlignment="1" applyBorder="1" applyFont="1">
      <alignment horizontal="center" readingOrder="0" shrinkToFit="0" vertical="center" wrapText="1"/>
    </xf>
    <xf borderId="27" fillId="10" fontId="16" numFmtId="0" xfId="0" applyAlignment="1" applyBorder="1" applyFont="1">
      <alignment horizontal="center" readingOrder="0" shrinkToFit="0" vertical="center" wrapText="1"/>
    </xf>
    <xf borderId="25" fillId="10" fontId="16" numFmtId="49" xfId="0" applyAlignment="1" applyBorder="1" applyFont="1" applyNumberFormat="1">
      <alignment horizontal="center" readingOrder="0" shrinkToFit="0" vertical="center" wrapText="1"/>
    </xf>
    <xf borderId="18" fillId="10" fontId="16" numFmtId="49" xfId="0" applyAlignment="1" applyBorder="1" applyFont="1" applyNumberFormat="1">
      <alignment horizontal="center" readingOrder="0" shrinkToFit="0" vertical="center" wrapText="1"/>
    </xf>
    <xf borderId="0" fillId="0" fontId="2" numFmtId="0" xfId="0" applyAlignment="1" applyFont="1">
      <alignment shrinkToFit="0" wrapText="1"/>
    </xf>
    <xf borderId="28" fillId="0" fontId="16" numFmtId="0" xfId="0" applyAlignment="1" applyBorder="1" applyFont="1">
      <alignment horizontal="center" vertical="center"/>
    </xf>
    <xf borderId="28" fillId="0" fontId="17" numFmtId="0" xfId="0" applyAlignment="1" applyBorder="1" applyFont="1">
      <alignment horizontal="center" vertical="center"/>
    </xf>
    <xf borderId="28" fillId="0" fontId="18" numFmtId="0" xfId="0" applyAlignment="1" applyBorder="1" applyFont="1">
      <alignment horizontal="center" vertical="center"/>
    </xf>
    <xf borderId="29" fillId="11" fontId="17" numFmtId="49" xfId="0" applyAlignment="1" applyBorder="1" applyFill="1" applyFont="1" applyNumberFormat="1">
      <alignment horizontal="center" readingOrder="0" shrinkToFit="0" vertical="center" wrapText="1"/>
    </xf>
    <xf borderId="28" fillId="0" fontId="17" numFmtId="49" xfId="0" applyAlignment="1" applyBorder="1" applyFont="1" applyNumberFormat="1">
      <alignment horizontal="center" shrinkToFit="0" vertical="center" wrapText="1"/>
    </xf>
    <xf borderId="12" fillId="0" fontId="18" numFmtId="0" xfId="0" applyAlignment="1" applyBorder="1" applyFont="1">
      <alignment horizontal="center" vertical="center"/>
    </xf>
    <xf borderId="12" fillId="0" fontId="17" numFmtId="0" xfId="0" applyAlignment="1" applyBorder="1" applyFont="1">
      <alignment horizontal="center" vertical="center"/>
    </xf>
    <xf borderId="29" fillId="12" fontId="17" numFmtId="49" xfId="0" applyAlignment="1" applyBorder="1" applyFill="1" applyFont="1" applyNumberFormat="1">
      <alignment horizontal="center" readingOrder="0" shrinkToFit="0" vertical="center" wrapText="1"/>
    </xf>
    <xf borderId="12" fillId="0" fontId="17" numFmtId="0" xfId="0" applyAlignment="1" applyBorder="1" applyFont="1">
      <alignment horizontal="center" shrinkToFit="0" vertical="center" wrapText="1"/>
    </xf>
    <xf borderId="12" fillId="0" fontId="17" numFmtId="49" xfId="0" applyAlignment="1" applyBorder="1" applyFont="1" applyNumberFormat="1">
      <alignment horizontal="center" vertical="center"/>
    </xf>
    <xf borderId="29" fillId="13" fontId="17" numFmtId="49" xfId="0" applyAlignment="1" applyBorder="1" applyFill="1" applyFont="1" applyNumberFormat="1">
      <alignment horizontal="center" readingOrder="0" shrinkToFit="0" vertical="center" wrapText="1"/>
    </xf>
    <xf borderId="12" fillId="0" fontId="17" numFmtId="49" xfId="0" applyAlignment="1" applyBorder="1" applyFont="1" applyNumberFormat="1">
      <alignment horizontal="center" shrinkToFit="0" vertical="center" wrapText="1"/>
    </xf>
    <xf borderId="12" fillId="14" fontId="16" numFmtId="0" xfId="0" applyAlignment="1" applyBorder="1" applyFill="1" applyFont="1">
      <alignment horizontal="right" readingOrder="0" vertical="center"/>
    </xf>
    <xf borderId="12" fillId="14" fontId="17" numFmtId="0" xfId="0" applyAlignment="1" applyBorder="1" applyFont="1">
      <alignment horizontal="center" vertical="center"/>
    </xf>
    <xf borderId="12" fillId="14" fontId="18" numFmtId="0" xfId="0" applyAlignment="1" applyBorder="1" applyFont="1">
      <alignment horizontal="center" vertical="center"/>
    </xf>
    <xf borderId="12" fillId="14" fontId="17" numFmtId="49" xfId="0" applyAlignment="1" applyBorder="1" applyFont="1" applyNumberFormat="1">
      <alignment horizontal="center" vertical="center"/>
    </xf>
    <xf borderId="12" fillId="0" fontId="16" numFmtId="0" xfId="0" applyAlignment="1" applyBorder="1" applyFont="1">
      <alignment horizontal="center" vertical="center"/>
    </xf>
    <xf borderId="12" fillId="0" fontId="18" numFmtId="0" xfId="0" applyAlignment="1" applyBorder="1" applyFont="1">
      <alignment horizontal="center" shrinkToFit="0" vertical="center" wrapText="1"/>
    </xf>
    <xf borderId="30" fillId="0" fontId="18" numFmtId="0" xfId="0" applyAlignment="1" applyBorder="1" applyFont="1">
      <alignment horizontal="center" vertical="center"/>
    </xf>
    <xf borderId="30" fillId="0" fontId="17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219075</xdr:colOff>
      <xdr:row>4</xdr:row>
      <xdr:rowOff>0</xdr:rowOff>
    </xdr:from>
    <xdr:ext cx="371475" cy="200025"/>
    <xdr:sp macro="" textlink="">
      <xdr:nvSpPr>
        <xdr:cNvPr hidden="1" id="2053" name="Check Box 5">
          <a:extLst>
            <a:ext uri="{63B3BB69-23CF-44E3-9099-C40C66FF867C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anchor="ctr" bIns="0" lIns="18288" rIns="0" upright="1" wrap="square" tIns="0" vertOverflow="clip"/>
        <a:lstStyle/>
        <a:p>
          <a:pPr lvl="0" rtl="0" algn="r">
            <a:defRPr sz="1000"/>
          </a:pPr>
          <a:endParaRPr lang="en-US"/>
        </a:p>
      </xdr:txBody>
    </xdr:sp>
    <xdr:clientData fLocksWithSheet="0"/>
  </xdr:oneCellAnchor>
  <xdr:oneCellAnchor>
    <xdr:from>
      <xdr:col>8</xdr:col>
      <xdr:colOff>219075</xdr:colOff>
      <xdr:row>5</xdr:row>
      <xdr:rowOff>0</xdr:rowOff>
    </xdr:from>
    <xdr:ext cx="371475" cy="200025"/>
    <xdr:sp macro="" textlink="">
      <xdr:nvSpPr>
        <xdr:cNvPr hidden="1" id="2064" name="Check Box 16">
          <a:extLst>
            <a:ext uri="{63B3BB69-23CF-44E3-9099-C40C66FF867C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anchor="ctr" bIns="0" lIns="18288" rIns="0" upright="1" wrap="square" tIns="0" vertOverflow="clip"/>
        <a:lstStyle/>
        <a:p>
          <a:pPr lvl="0" rtl="0" algn="r">
            <a:defRPr sz="1000"/>
          </a:pPr>
          <a:endParaRPr lang="en-US"/>
        </a:p>
      </xdr:txBody>
    </xdr:sp>
    <xdr:clientData fLocksWithSheet="0"/>
  </xdr:oneCellAnchor>
  <xdr:oneCellAnchor>
    <xdr:from>
      <xdr:col>8</xdr:col>
      <xdr:colOff>219075</xdr:colOff>
      <xdr:row>6</xdr:row>
      <xdr:rowOff>0</xdr:rowOff>
    </xdr:from>
    <xdr:ext cx="371475" cy="200025"/>
    <xdr:sp macro="" textlink="">
      <xdr:nvSpPr>
        <xdr:cNvPr hidden="1" id="2065" name="Check Box 17">
          <a:extLst>
            <a:ext uri="{63B3BB69-23CF-44E3-9099-C40C66FF867C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anchor="ctr" bIns="0" lIns="18288" rIns="0" upright="1" wrap="square" tIns="0" vertOverflow="clip"/>
        <a:lstStyle/>
        <a:p>
          <a:pPr lvl="0" rtl="0" algn="r">
            <a:defRPr sz="1000"/>
          </a:pPr>
          <a:endParaRPr lang="en-US"/>
        </a:p>
      </xdr:txBody>
    </xdr:sp>
    <xdr:clientData fLocksWithSheet="0"/>
  </xdr:oneCellAnchor>
  <xdr:oneCellAnchor>
    <xdr:from>
      <xdr:col>8</xdr:col>
      <xdr:colOff>219075</xdr:colOff>
      <xdr:row>7</xdr:row>
      <xdr:rowOff>0</xdr:rowOff>
    </xdr:from>
    <xdr:ext cx="371475" cy="200025"/>
    <xdr:sp macro="" textlink="">
      <xdr:nvSpPr>
        <xdr:cNvPr hidden="1" id="2066" name="Check Box 18">
          <a:extLst>
            <a:ext uri="{63B3BB69-23CF-44E3-9099-C40C66FF867C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anchor="ctr" bIns="0" lIns="18288" rIns="0" upright="1" wrap="square" tIns="0" vertOverflow="clip"/>
        <a:lstStyle/>
        <a:p>
          <a:pPr lvl="0" rtl="0" algn="r">
            <a:defRPr sz="1000"/>
          </a:pPr>
          <a:endParaRPr lang="en-US"/>
        </a:p>
      </xdr:txBody>
    </xdr:sp>
    <xdr:clientData fLocksWithSheet="0"/>
  </xdr:oneCellAnchor>
  <xdr:oneCellAnchor>
    <xdr:from>
      <xdr:col>9</xdr:col>
      <xdr:colOff>219075</xdr:colOff>
      <xdr:row>4</xdr:row>
      <xdr:rowOff>0</xdr:rowOff>
    </xdr:from>
    <xdr:ext cx="371475" cy="200025"/>
    <xdr:sp macro="" textlink="">
      <xdr:nvSpPr>
        <xdr:cNvPr hidden="1" id="2068" name="Check Box 20">
          <a:extLst>
            <a:ext uri="{63B3BB69-23CF-44E3-9099-C40C66FF867C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anchor="ctr" bIns="0" lIns="18288" rIns="0" upright="1" wrap="square" tIns="0" vertOverflow="clip"/>
        <a:lstStyle/>
        <a:p>
          <a:pPr lvl="0" rtl="0" algn="r">
            <a:defRPr sz="1000"/>
          </a:pPr>
          <a:endParaRPr lang="en-US"/>
        </a:p>
      </xdr:txBody>
    </xdr:sp>
    <xdr:clientData fLocksWithSheet="0"/>
  </xdr:oneCellAnchor>
  <xdr:oneCellAnchor>
    <xdr:from>
      <xdr:col>9</xdr:col>
      <xdr:colOff>219075</xdr:colOff>
      <xdr:row>5</xdr:row>
      <xdr:rowOff>0</xdr:rowOff>
    </xdr:from>
    <xdr:ext cx="371475" cy="200025"/>
    <xdr:sp macro="" textlink="">
      <xdr:nvSpPr>
        <xdr:cNvPr hidden="1" id="2069" name="Check Box 21">
          <a:extLst>
            <a:ext uri="{63B3BB69-23CF-44E3-9099-C40C66FF867C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anchor="ctr" bIns="0" lIns="18288" rIns="0" upright="1" wrap="square" tIns="0" vertOverflow="clip"/>
        <a:lstStyle/>
        <a:p>
          <a:pPr lvl="0" rtl="0" algn="r">
            <a:defRPr sz="1000"/>
          </a:pPr>
          <a:endParaRPr lang="en-US"/>
        </a:p>
      </xdr:txBody>
    </xdr:sp>
    <xdr:clientData fLocksWithSheet="0"/>
  </xdr:oneCellAnchor>
  <xdr:oneCellAnchor>
    <xdr:from>
      <xdr:col>9</xdr:col>
      <xdr:colOff>219075</xdr:colOff>
      <xdr:row>6</xdr:row>
      <xdr:rowOff>0</xdr:rowOff>
    </xdr:from>
    <xdr:ext cx="371475" cy="200025"/>
    <xdr:sp macro="" textlink="">
      <xdr:nvSpPr>
        <xdr:cNvPr hidden="1" id="2070" name="Check Box 22">
          <a:extLst>
            <a:ext uri="{63B3BB69-23CF-44E3-9099-C40C66FF867C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anchor="ctr" bIns="0" lIns="18288" rIns="0" upright="1" wrap="square" tIns="0" vertOverflow="clip"/>
        <a:lstStyle/>
        <a:p>
          <a:pPr lvl="0" rtl="0" algn="r">
            <a:defRPr sz="1000"/>
          </a:pPr>
          <a:endParaRPr lang="en-US"/>
        </a:p>
      </xdr:txBody>
    </xdr:sp>
    <xdr:clientData fLocksWithSheet="0"/>
  </xdr:oneCellAnchor>
  <xdr:oneCellAnchor>
    <xdr:from>
      <xdr:col>9</xdr:col>
      <xdr:colOff>219075</xdr:colOff>
      <xdr:row>7</xdr:row>
      <xdr:rowOff>0</xdr:rowOff>
    </xdr:from>
    <xdr:ext cx="371475" cy="200025"/>
    <xdr:sp macro="" textlink="">
      <xdr:nvSpPr>
        <xdr:cNvPr hidden="1" id="2071" name="Check Box 23">
          <a:extLst>
            <a:ext uri="{63B3BB69-23CF-44E3-9099-C40C66FF867C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anchor="ctr" bIns="0" lIns="18288" rIns="0" upright="1" wrap="square" tIns="0" vertOverflow="clip"/>
        <a:lstStyle/>
        <a:p>
          <a:pPr lvl="0" rtl="0" algn="r">
            <a:defRPr sz="1000"/>
          </a:pPr>
          <a:endParaRPr lang="en-US"/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ערכת נושא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rightToLeft="1" workbookViewId="0"/>
  </sheetViews>
  <sheetFormatPr customHeight="1" defaultColWidth="14.43" defaultRowHeight="15.0"/>
  <cols>
    <col customWidth="1" min="1" max="28" width="12.57"/>
    <col customWidth="1" min="29" max="29" width="14.43"/>
    <col customWidth="1" min="30" max="30" width="13.14"/>
    <col customWidth="1" min="31" max="31" width="12.57"/>
  </cols>
  <sheetData>
    <row r="1" ht="33.0" customHeight="1">
      <c r="A1" s="1" t="s">
        <v>0</v>
      </c>
      <c r="B1" s="2"/>
      <c r="C1" s="3"/>
      <c r="D1" s="3"/>
    </row>
    <row r="2" ht="33.0" customHeight="1">
      <c r="A2" s="1" t="s">
        <v>1</v>
      </c>
      <c r="B2" s="2"/>
      <c r="C2" s="3"/>
      <c r="D2" s="3"/>
    </row>
    <row r="3" ht="35.25" customHeight="1">
      <c r="A3" s="1" t="s">
        <v>2</v>
      </c>
      <c r="B3" s="4"/>
      <c r="C3" s="5"/>
      <c r="D3" s="5"/>
      <c r="E3" s="1" t="s">
        <v>3</v>
      </c>
      <c r="F3" s="6">
        <v>46023.0</v>
      </c>
    </row>
    <row r="4" ht="30.75" customHeight="1">
      <c r="A4" s="7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9"/>
      <c r="M4" s="10" t="s">
        <v>5</v>
      </c>
      <c r="N4" s="5"/>
      <c r="O4" s="11"/>
      <c r="P4" s="12" t="s">
        <v>6</v>
      </c>
      <c r="Q4" s="5"/>
      <c r="R4" s="5"/>
      <c r="S4" s="5"/>
      <c r="T4" s="11"/>
      <c r="U4" s="13" t="s">
        <v>7</v>
      </c>
      <c r="V4" s="5"/>
      <c r="W4" s="5"/>
      <c r="X4" s="11"/>
      <c r="Y4" s="14" t="s">
        <v>8</v>
      </c>
      <c r="Z4" s="15"/>
      <c r="AA4" s="15"/>
      <c r="AB4" s="16"/>
    </row>
    <row r="5" ht="93.75" customHeight="1">
      <c r="A5" s="17" t="s">
        <v>9</v>
      </c>
      <c r="B5" s="18" t="s">
        <v>10</v>
      </c>
      <c r="C5" s="18" t="s">
        <v>11</v>
      </c>
      <c r="D5" s="18" t="s">
        <v>12</v>
      </c>
      <c r="E5" s="18" t="s">
        <v>13</v>
      </c>
      <c r="F5" s="18" t="s">
        <v>14</v>
      </c>
      <c r="G5" s="18" t="s">
        <v>15</v>
      </c>
      <c r="H5" s="18" t="s">
        <v>16</v>
      </c>
      <c r="I5" s="18" t="s">
        <v>17</v>
      </c>
      <c r="J5" s="18" t="s">
        <v>18</v>
      </c>
      <c r="K5" s="18" t="s">
        <v>19</v>
      </c>
      <c r="L5" s="19" t="s">
        <v>20</v>
      </c>
      <c r="M5" s="20" t="s">
        <v>21</v>
      </c>
      <c r="N5" s="20" t="s">
        <v>22</v>
      </c>
      <c r="O5" s="20" t="s">
        <v>23</v>
      </c>
      <c r="P5" s="21" t="s">
        <v>24</v>
      </c>
      <c r="Q5" s="21" t="s">
        <v>25</v>
      </c>
      <c r="R5" s="21" t="s">
        <v>26</v>
      </c>
      <c r="S5" s="21" t="s">
        <v>27</v>
      </c>
      <c r="T5" s="21" t="s">
        <v>28</v>
      </c>
      <c r="U5" s="22" t="s">
        <v>29</v>
      </c>
      <c r="V5" s="23" t="s">
        <v>30</v>
      </c>
      <c r="W5" s="24" t="s">
        <v>31</v>
      </c>
      <c r="X5" s="22" t="s">
        <v>32</v>
      </c>
      <c r="Y5" s="25" t="s">
        <v>33</v>
      </c>
      <c r="Z5" s="26" t="s">
        <v>34</v>
      </c>
      <c r="AA5" s="26" t="s">
        <v>35</v>
      </c>
      <c r="AB5" s="25" t="s">
        <v>36</v>
      </c>
      <c r="AC5" s="27" t="s">
        <v>37</v>
      </c>
      <c r="AD5" s="28" t="s">
        <v>38</v>
      </c>
      <c r="AE5" s="29" t="s">
        <v>39</v>
      </c>
    </row>
    <row r="6" ht="13.5" customHeight="1">
      <c r="A6" s="30" t="s">
        <v>40</v>
      </c>
      <c r="B6" s="31" t="s">
        <v>41</v>
      </c>
      <c r="C6" s="31" t="s">
        <v>42</v>
      </c>
      <c r="D6" s="32"/>
      <c r="E6" s="32"/>
      <c r="F6" s="32"/>
      <c r="G6" s="32"/>
      <c r="H6" s="33"/>
      <c r="I6" s="33"/>
      <c r="J6" s="33"/>
      <c r="K6" s="34"/>
      <c r="L6" s="35"/>
      <c r="M6" s="35">
        <v>2000.0</v>
      </c>
      <c r="N6" s="35">
        <v>1000.0</v>
      </c>
      <c r="O6" s="35" t="str">
        <f t="shared" ref="O6:O7" si="1">M6+N6</f>
        <v>  3,000 </v>
      </c>
      <c r="P6" s="36">
        <v>7.8</v>
      </c>
      <c r="Q6" s="36" t="str">
        <f>P6*M6</f>
        <v> ₪  15,600.0 </v>
      </c>
      <c r="R6" s="36">
        <v>0.6</v>
      </c>
      <c r="S6" s="37" t="str">
        <f t="shared" ref="S6:S7" si="2">O6*R6</f>
        <v> ₪  1,800 </v>
      </c>
      <c r="T6" s="37" t="str">
        <f t="shared" ref="T6:T7" si="3">S6+Q6</f>
        <v> ₪  17,400 </v>
      </c>
      <c r="U6" s="31" t="s">
        <v>43</v>
      </c>
      <c r="V6" s="36">
        <v>1.8</v>
      </c>
      <c r="W6" s="35">
        <v>2000.0</v>
      </c>
      <c r="X6" s="37" t="str">
        <f t="shared" ref="X6:X10" si="4">V6*W6</f>
        <v> ₪  3,600 </v>
      </c>
      <c r="Y6" s="38" t="s">
        <v>44</v>
      </c>
      <c r="Z6" s="37">
        <v>25.0</v>
      </c>
      <c r="AA6" s="35">
        <v>300.0</v>
      </c>
      <c r="AB6" s="37" t="str">
        <f t="shared" ref="AB6:AB9" si="5">AA6*Z6</f>
        <v> ₪  7,500 </v>
      </c>
      <c r="AC6" s="39" t="str">
        <f t="shared" ref="AC6:AC9" si="6">X6+T6+AB6</f>
        <v> ₪  28,500 </v>
      </c>
      <c r="AD6" s="40"/>
      <c r="AE6" s="32"/>
    </row>
    <row r="7" ht="13.5" customHeight="1">
      <c r="A7" s="30" t="s">
        <v>45</v>
      </c>
      <c r="B7" s="41" t="s">
        <v>46</v>
      </c>
      <c r="C7" s="41" t="s">
        <v>47</v>
      </c>
      <c r="D7" s="32"/>
      <c r="E7" s="32"/>
      <c r="F7" s="32"/>
      <c r="G7" s="32"/>
      <c r="H7" s="33"/>
      <c r="I7" s="33"/>
      <c r="J7" s="33"/>
      <c r="K7" s="33"/>
      <c r="L7" s="35"/>
      <c r="M7" s="35">
        <v>4500.0</v>
      </c>
      <c r="N7" s="35">
        <v>1500.0</v>
      </c>
      <c r="O7" s="35" t="str">
        <f t="shared" si="1"/>
        <v>  6,000 </v>
      </c>
      <c r="P7" s="36">
        <v>7.8</v>
      </c>
      <c r="Q7" s="36" t="str">
        <f>P7*O7</f>
        <v> ₪  46,800.0 </v>
      </c>
      <c r="R7" s="36">
        <v>0.6</v>
      </c>
      <c r="S7" s="37" t="str">
        <f t="shared" si="2"/>
        <v> ₪  3,600 </v>
      </c>
      <c r="T7" s="37" t="str">
        <f t="shared" si="3"/>
        <v> ₪  50,400 </v>
      </c>
      <c r="U7" s="31" t="s">
        <v>48</v>
      </c>
      <c r="V7" s="37">
        <v>25.0</v>
      </c>
      <c r="W7" s="35">
        <v>6000.0</v>
      </c>
      <c r="X7" s="37" t="str">
        <f t="shared" si="4"/>
        <v> ₪  150,000 </v>
      </c>
      <c r="Y7" s="31" t="s">
        <v>49</v>
      </c>
      <c r="Z7" s="37">
        <v>2800.0</v>
      </c>
      <c r="AA7" s="35">
        <v>2.0</v>
      </c>
      <c r="AB7" s="37" t="str">
        <f t="shared" si="5"/>
        <v> ₪  5,600 </v>
      </c>
      <c r="AC7" s="39" t="str">
        <f t="shared" si="6"/>
        <v> ₪  206,000 </v>
      </c>
      <c r="AD7" s="40"/>
      <c r="AE7" s="32"/>
    </row>
    <row r="8" ht="13.5" customHeight="1">
      <c r="A8" s="30" t="s">
        <v>50</v>
      </c>
      <c r="B8" s="32"/>
      <c r="C8" s="32"/>
      <c r="D8" s="32"/>
      <c r="E8" s="32"/>
      <c r="F8" s="32"/>
      <c r="G8" s="32"/>
      <c r="H8" s="33"/>
      <c r="I8" s="33"/>
      <c r="J8" s="33"/>
      <c r="K8" s="33"/>
      <c r="L8" s="35"/>
      <c r="M8" s="35"/>
      <c r="N8" s="35"/>
      <c r="O8" s="35"/>
      <c r="P8" s="36"/>
      <c r="Q8" s="36"/>
      <c r="R8" s="36"/>
      <c r="S8" s="37"/>
      <c r="T8" s="37"/>
      <c r="U8" s="32"/>
      <c r="V8" s="37"/>
      <c r="W8" s="35"/>
      <c r="X8" s="37" t="str">
        <f t="shared" si="4"/>
        <v> ₪  -   </v>
      </c>
      <c r="Y8" s="37"/>
      <c r="Z8" s="37"/>
      <c r="AA8" s="37"/>
      <c r="AB8" s="37" t="str">
        <f t="shared" si="5"/>
        <v> ₪  -   </v>
      </c>
      <c r="AC8" s="39" t="str">
        <f t="shared" si="6"/>
        <v> ₪  -   </v>
      </c>
      <c r="AD8" s="40"/>
      <c r="AE8" s="32"/>
    </row>
    <row r="9" ht="13.5" customHeight="1">
      <c r="A9" s="30" t="s">
        <v>51</v>
      </c>
      <c r="B9" s="32"/>
      <c r="C9" s="32"/>
      <c r="D9" s="32"/>
      <c r="E9" s="32"/>
      <c r="F9" s="32"/>
      <c r="G9" s="32"/>
      <c r="H9" s="33"/>
      <c r="I9" s="33"/>
      <c r="J9" s="33"/>
      <c r="K9" s="33"/>
      <c r="L9" s="35"/>
      <c r="M9" s="35"/>
      <c r="N9" s="35"/>
      <c r="O9" s="35" t="str">
        <f>M9+N9</f>
        <v>  -   </v>
      </c>
      <c r="P9" s="36">
        <v>7.8</v>
      </c>
      <c r="Q9" s="36" t="str">
        <f>P9*O9</f>
        <v> ₪  -   </v>
      </c>
      <c r="R9" s="36">
        <v>0.6</v>
      </c>
      <c r="S9" s="37" t="str">
        <f>O9*R9</f>
        <v> ₪  -   </v>
      </c>
      <c r="T9" s="37" t="str">
        <f t="shared" ref="T9:T10" si="7">S9+Q9</f>
        <v> ₪  -   </v>
      </c>
      <c r="U9" s="32"/>
      <c r="V9" s="37"/>
      <c r="W9" s="35"/>
      <c r="X9" s="37" t="str">
        <f t="shared" si="4"/>
        <v> ₪  -   </v>
      </c>
      <c r="Y9" s="37"/>
      <c r="Z9" s="37"/>
      <c r="AA9" s="37"/>
      <c r="AB9" s="37" t="str">
        <f t="shared" si="5"/>
        <v> ₪  -   </v>
      </c>
      <c r="AC9" s="39" t="str">
        <f t="shared" si="6"/>
        <v> ₪  -   </v>
      </c>
      <c r="AD9" s="40"/>
      <c r="AE9" s="32"/>
    </row>
    <row r="10" ht="0.75" customHeight="1">
      <c r="A10" s="32"/>
      <c r="B10" s="32"/>
      <c r="C10" s="32"/>
      <c r="D10" s="32"/>
      <c r="E10" s="32"/>
      <c r="F10" s="32"/>
      <c r="G10" s="32"/>
      <c r="H10" s="42" t="s">
        <v>52</v>
      </c>
      <c r="I10" s="33"/>
      <c r="J10" s="33"/>
      <c r="K10" s="33"/>
      <c r="L10" s="35"/>
      <c r="M10" s="35"/>
      <c r="N10" s="35"/>
      <c r="O10" s="35"/>
      <c r="P10" s="35"/>
      <c r="Q10" s="32"/>
      <c r="R10" s="36">
        <v>0.6</v>
      </c>
      <c r="S10" s="32"/>
      <c r="T10" s="37" t="str">
        <f t="shared" si="7"/>
        <v> ₪  -   </v>
      </c>
      <c r="U10" s="32"/>
      <c r="V10" s="37"/>
      <c r="W10" s="35"/>
      <c r="X10" s="37" t="str">
        <f t="shared" si="4"/>
        <v> ₪  -   </v>
      </c>
      <c r="Y10" s="37"/>
      <c r="Z10" s="37"/>
      <c r="AA10" s="37"/>
      <c r="AB10" s="37"/>
      <c r="AC10" s="39" t="str">
        <f>X10+T10</f>
        <v> ₪  -   </v>
      </c>
      <c r="AD10" s="40"/>
      <c r="AE10" s="32"/>
    </row>
    <row r="11" ht="13.5" customHeight="1">
      <c r="A11" s="43" t="s">
        <v>53</v>
      </c>
      <c r="B11" s="32"/>
      <c r="C11" s="32"/>
      <c r="D11" s="32"/>
      <c r="E11" s="32"/>
      <c r="F11" s="32"/>
      <c r="G11" s="32"/>
      <c r="H11" s="33"/>
      <c r="I11" s="33"/>
      <c r="J11" s="33"/>
      <c r="K11" s="33"/>
      <c r="L11" s="35"/>
      <c r="M11" s="35"/>
      <c r="N11" s="35"/>
      <c r="O11" s="35" t="str">
        <f>SUM(O6:O10)</f>
        <v>  9,000 </v>
      </c>
      <c r="P11" s="35"/>
      <c r="Q11" s="35" t="str">
        <f>SUM(Q6:Q9)</f>
        <v>  62,400 </v>
      </c>
      <c r="R11" s="32"/>
      <c r="S11" s="37" t="str">
        <f t="shared" ref="S11:T11" si="8">SUM(S6:S9)</f>
        <v> ₪  5,400 </v>
      </c>
      <c r="T11" s="37" t="str">
        <f t="shared" si="8"/>
        <v> ₪  67,800 </v>
      </c>
      <c r="U11" s="37"/>
      <c r="V11" s="37"/>
      <c r="W11" s="37"/>
      <c r="X11" s="37" t="str">
        <f>SUM(X6:X9)</f>
        <v> ₪  153,600 </v>
      </c>
      <c r="Y11" s="37"/>
      <c r="Z11" s="37"/>
      <c r="AA11" s="37"/>
      <c r="AB11" s="37" t="str">
        <f>SUM(AB6:AB10)</f>
        <v> ₪  13,100 </v>
      </c>
      <c r="AC11" s="39" t="str">
        <f>SUM(AC6:AC9)</f>
        <v> ₪  234,500 </v>
      </c>
      <c r="AD11" s="40"/>
      <c r="AE11" s="32"/>
    </row>
    <row r="12" ht="13.5" customHeight="1">
      <c r="A12" s="32"/>
      <c r="B12" s="32"/>
      <c r="C12" s="32"/>
      <c r="D12" s="32"/>
      <c r="E12" s="32"/>
      <c r="F12" s="32"/>
      <c r="G12" s="32"/>
      <c r="H12" s="33"/>
      <c r="I12" s="33"/>
      <c r="J12" s="33"/>
      <c r="K12" s="33"/>
      <c r="L12" s="35"/>
      <c r="M12" s="35"/>
      <c r="N12" s="35"/>
      <c r="O12" s="35"/>
      <c r="P12" s="35"/>
      <c r="Q12" s="32"/>
      <c r="R12" s="37"/>
      <c r="S12" s="32"/>
      <c r="T12" s="32"/>
      <c r="U12" s="32"/>
      <c r="V12" s="37"/>
      <c r="W12" s="35"/>
      <c r="X12" s="32"/>
      <c r="Y12" s="32"/>
      <c r="Z12" s="32"/>
      <c r="AA12" s="32"/>
      <c r="AB12" s="32"/>
      <c r="AC12" s="39"/>
      <c r="AD12" s="40"/>
      <c r="AE12" s="32"/>
    </row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mergeCells count="8">
    <mergeCell ref="Y4:AB4"/>
    <mergeCell ref="B3:D3"/>
    <mergeCell ref="B2:D2"/>
    <mergeCell ref="B1:D1"/>
    <mergeCell ref="A4:L4"/>
    <mergeCell ref="M4:O4"/>
    <mergeCell ref="U4:X4"/>
    <mergeCell ref="P4:T4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rightToLeft="1" workbookViewId="0"/>
  </sheetViews>
  <sheetFormatPr customHeight="1" defaultColWidth="14.43" defaultRowHeight="15.0"/>
  <cols>
    <col customWidth="1" min="1" max="1" width="8.71"/>
    <col customWidth="1" min="2" max="2" width="11.43"/>
    <col customWidth="1" min="3" max="5" width="8.71"/>
    <col customWidth="1" min="6" max="6" width="9.71"/>
    <col customWidth="1" min="7" max="7" width="13.14"/>
    <col customWidth="1" min="8" max="8" width="11.86"/>
    <col customWidth="1" min="9" max="17" width="8.71"/>
    <col customWidth="1" min="18" max="18" width="21.86"/>
  </cols>
  <sheetData>
    <row r="1" ht="13.5" customHeight="1"/>
    <row r="2" ht="13.5" customHeight="1"/>
    <row r="3" ht="30.75" customHeight="1">
      <c r="A3" s="7" t="s">
        <v>4</v>
      </c>
      <c r="B3" s="8"/>
      <c r="C3" s="8"/>
      <c r="D3" s="8"/>
      <c r="E3" s="8"/>
      <c r="F3" s="44"/>
      <c r="G3" s="10" t="s">
        <v>54</v>
      </c>
      <c r="H3" s="45"/>
      <c r="I3" s="12" t="s">
        <v>55</v>
      </c>
      <c r="J3" s="5"/>
      <c r="K3" s="45"/>
      <c r="L3" s="46" t="s">
        <v>56</v>
      </c>
      <c r="M3" s="8"/>
      <c r="N3" s="8"/>
      <c r="O3" s="8"/>
      <c r="P3" s="8"/>
      <c r="Q3" s="9"/>
    </row>
    <row r="4" ht="93.75" customHeight="1">
      <c r="A4" s="17" t="s">
        <v>9</v>
      </c>
      <c r="B4" s="18" t="s">
        <v>10</v>
      </c>
      <c r="C4" s="18" t="s">
        <v>11</v>
      </c>
      <c r="D4" s="18" t="s">
        <v>12</v>
      </c>
      <c r="E4" s="18" t="s">
        <v>13</v>
      </c>
      <c r="F4" s="18" t="s">
        <v>57</v>
      </c>
      <c r="G4" s="20" t="s">
        <v>58</v>
      </c>
      <c r="H4" s="20" t="s">
        <v>59</v>
      </c>
      <c r="I4" s="21" t="s">
        <v>60</v>
      </c>
      <c r="J4" s="21" t="s">
        <v>61</v>
      </c>
      <c r="K4" s="47" t="s">
        <v>62</v>
      </c>
      <c r="L4" s="48" t="s">
        <v>63</v>
      </c>
      <c r="M4" s="49" t="s">
        <v>64</v>
      </c>
      <c r="N4" s="50" t="s">
        <v>65</v>
      </c>
      <c r="O4" s="49" t="s">
        <v>64</v>
      </c>
      <c r="P4" s="51" t="s">
        <v>66</v>
      </c>
      <c r="Q4" s="49" t="s">
        <v>64</v>
      </c>
      <c r="R4" s="52" t="s">
        <v>39</v>
      </c>
    </row>
    <row r="5" ht="13.5" customHeight="1">
      <c r="A5" s="30" t="s">
        <v>40</v>
      </c>
      <c r="B5" s="31" t="s">
        <v>41</v>
      </c>
      <c r="C5" s="31" t="s">
        <v>42</v>
      </c>
      <c r="D5" s="32"/>
      <c r="E5" s="32"/>
      <c r="F5" s="32"/>
      <c r="G5" s="37" t="str">
        <f>'נתונים ושומות פיצויים'!AC6</f>
        <v> ₪  28,500 </v>
      </c>
      <c r="H5" s="53"/>
      <c r="I5" s="36"/>
      <c r="J5" s="36"/>
      <c r="K5" s="54" t="s">
        <v>67</v>
      </c>
      <c r="L5" s="55"/>
      <c r="M5" s="56"/>
      <c r="N5" s="57"/>
      <c r="O5" s="58"/>
      <c r="P5" s="59"/>
      <c r="Q5" s="60"/>
      <c r="R5" s="61"/>
    </row>
    <row r="6" ht="13.5" customHeight="1">
      <c r="A6" s="30" t="s">
        <v>45</v>
      </c>
      <c r="B6" s="41" t="s">
        <v>46</v>
      </c>
      <c r="C6" s="41" t="s">
        <v>47</v>
      </c>
      <c r="D6" s="32"/>
      <c r="E6" s="32"/>
      <c r="F6" s="32"/>
      <c r="G6" s="37" t="str">
        <f>'נתונים ושומות פיצויים'!AC7</f>
        <v> ₪  206,000 </v>
      </c>
      <c r="H6" s="53"/>
      <c r="I6" s="36"/>
      <c r="J6" s="36"/>
      <c r="K6" s="54" t="s">
        <v>68</v>
      </c>
      <c r="L6" s="62"/>
      <c r="M6" s="63"/>
      <c r="N6" s="64"/>
      <c r="O6" s="65"/>
      <c r="P6" s="66"/>
      <c r="Q6" s="67"/>
      <c r="R6" s="61"/>
    </row>
    <row r="7" ht="13.5" customHeight="1">
      <c r="A7" s="30" t="s">
        <v>50</v>
      </c>
      <c r="B7" s="32"/>
      <c r="C7" s="32"/>
      <c r="D7" s="32"/>
      <c r="E7" s="32"/>
      <c r="F7" s="32"/>
      <c r="G7" s="37" t="str">
        <f>'נתונים ושומות פיצויים'!AC8</f>
        <v> ₪  -   </v>
      </c>
      <c r="H7" s="53"/>
      <c r="I7" s="36"/>
      <c r="J7" s="36"/>
      <c r="K7" s="54" t="s">
        <v>69</v>
      </c>
      <c r="L7" s="62"/>
      <c r="M7" s="63"/>
      <c r="N7" s="64"/>
      <c r="O7" s="65"/>
      <c r="P7" s="66"/>
      <c r="Q7" s="67"/>
      <c r="R7" s="61"/>
    </row>
    <row r="8" ht="13.5" customHeight="1">
      <c r="A8" s="30" t="s">
        <v>51</v>
      </c>
      <c r="B8" s="32"/>
      <c r="C8" s="32"/>
      <c r="D8" s="32"/>
      <c r="E8" s="32"/>
      <c r="F8" s="32"/>
      <c r="G8" s="37" t="str">
        <f>'נתונים ושומות פיצויים'!AC9</f>
        <v> ₪  -   </v>
      </c>
      <c r="H8" s="53"/>
      <c r="I8" s="36"/>
      <c r="J8" s="36"/>
      <c r="K8" s="54"/>
      <c r="L8" s="62"/>
      <c r="M8" s="63"/>
      <c r="N8" s="64"/>
      <c r="O8" s="65"/>
      <c r="P8" s="66"/>
      <c r="Q8" s="67"/>
      <c r="R8" s="61"/>
    </row>
    <row r="9" ht="0.75" customHeight="1">
      <c r="A9" s="32"/>
      <c r="B9" s="32"/>
      <c r="C9" s="32"/>
      <c r="D9" s="32"/>
      <c r="E9" s="32"/>
      <c r="F9" s="32"/>
      <c r="G9" s="35" t="str">
        <f>'נתונים ושומות פיצויים'!AC10</f>
        <v>  -   </v>
      </c>
      <c r="H9" s="35"/>
      <c r="I9" s="36"/>
      <c r="J9" s="36"/>
      <c r="K9" s="54">
        <v>0.6</v>
      </c>
      <c r="L9" s="62"/>
      <c r="M9" s="63"/>
      <c r="N9" s="64"/>
      <c r="O9" s="65"/>
      <c r="P9" s="66"/>
      <c r="Q9" s="67"/>
      <c r="R9" s="61"/>
    </row>
    <row r="10" ht="13.5" customHeight="1">
      <c r="A10" s="43" t="s">
        <v>53</v>
      </c>
      <c r="B10" s="32"/>
      <c r="C10" s="32"/>
      <c r="D10" s="32"/>
      <c r="E10" s="32"/>
      <c r="F10" s="32"/>
      <c r="G10" s="35"/>
      <c r="H10" s="35"/>
      <c r="I10" s="35"/>
      <c r="J10" s="35" t="str">
        <f>SUM(J5:J8)</f>
        <v>  -   </v>
      </c>
      <c r="K10" s="68"/>
      <c r="L10" s="64"/>
      <c r="M10" s="65"/>
      <c r="N10" s="64"/>
      <c r="O10" s="65"/>
      <c r="P10" s="64"/>
      <c r="Q10" s="65"/>
      <c r="R10" s="61"/>
    </row>
    <row r="11" ht="13.5" customHeight="1">
      <c r="A11" s="32"/>
      <c r="B11" s="32"/>
      <c r="C11" s="32"/>
      <c r="D11" s="32"/>
      <c r="E11" s="32"/>
      <c r="F11" s="32"/>
      <c r="G11" s="35"/>
      <c r="H11" s="35"/>
      <c r="I11" s="35"/>
      <c r="J11" s="32"/>
      <c r="K11" s="69"/>
      <c r="L11" s="70"/>
      <c r="M11" s="71"/>
      <c r="N11" s="72"/>
      <c r="O11" s="73"/>
      <c r="P11" s="74"/>
      <c r="Q11" s="75"/>
      <c r="R11" s="61"/>
    </row>
    <row r="12" ht="13.5" customHeight="1"/>
    <row r="13" ht="13.5" customHeight="1">
      <c r="I13" s="76"/>
    </row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mergeCells count="4">
    <mergeCell ref="A3:F3"/>
    <mergeCell ref="G3:H3"/>
    <mergeCell ref="I3:K3"/>
    <mergeCell ref="L3:Q3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rightToLeft="1" workbookViewId="0"/>
  </sheetViews>
  <sheetFormatPr customHeight="1" defaultColWidth="14.43" defaultRowHeight="15.0"/>
  <cols>
    <col customWidth="1" min="1" max="1" width="8.71"/>
    <col customWidth="1" min="2" max="2" width="11.43"/>
    <col customWidth="1" min="3" max="4" width="8.71"/>
    <col customWidth="1" min="5" max="5" width="10.43"/>
    <col customWidth="1" min="6" max="11" width="8.71"/>
  </cols>
  <sheetData>
    <row r="1" ht="13.5" customHeight="1">
      <c r="A1" s="77" t="s">
        <v>9</v>
      </c>
      <c r="B1" s="78" t="s">
        <v>70</v>
      </c>
      <c r="C1" s="79" t="s">
        <v>71</v>
      </c>
      <c r="D1" s="80" t="s">
        <v>72</v>
      </c>
      <c r="E1" s="79" t="s">
        <v>11</v>
      </c>
      <c r="F1" s="81" t="s">
        <v>73</v>
      </c>
      <c r="G1" s="81" t="s">
        <v>18</v>
      </c>
      <c r="H1" s="81" t="s">
        <v>74</v>
      </c>
      <c r="I1" s="82" t="s">
        <v>39</v>
      </c>
      <c r="J1" s="83"/>
      <c r="K1" s="83"/>
    </row>
    <row r="2" ht="13.5" customHeight="1">
      <c r="A2" s="84" t="str">
        <f>'נתונים ושומות פיצויים'!A6</f>
        <v>100/001</v>
      </c>
      <c r="B2" s="85" t="str">
        <f>'נתונים ושומות פיצויים'!B6</f>
        <v>קיבוץ א'</v>
      </c>
      <c r="C2" s="86">
        <v>0.0</v>
      </c>
      <c r="D2" s="86">
        <v>42.0</v>
      </c>
      <c r="E2" s="85" t="str">
        <f>'נתונים ושומות פיצויים'!C6</f>
        <v>ישראל ישראלי</v>
      </c>
      <c r="F2" s="85" t="str">
        <f>'נתונים ושומות פיצויים'!H6</f>
        <v/>
      </c>
      <c r="G2" s="85" t="str">
        <f>'נתונים ושומות פיצויים'!J6</f>
        <v/>
      </c>
      <c r="H2" s="87" t="s">
        <v>75</v>
      </c>
      <c r="I2" s="88"/>
    </row>
    <row r="3" ht="13.5" customHeight="1">
      <c r="A3" s="84" t="str">
        <f>'נתונים ושומות פיצויים'!A7</f>
        <v>100/002</v>
      </c>
      <c r="B3" s="85" t="str">
        <f>'נתונים ושומות פיצויים'!B7</f>
        <v>מושב ב'</v>
      </c>
      <c r="C3" s="89">
        <v>42.0</v>
      </c>
      <c r="D3" s="89">
        <v>103.0</v>
      </c>
      <c r="E3" s="85" t="str">
        <f>'נתונים ושומות פיצויים'!C7</f>
        <v>חיים חיימוביץ</v>
      </c>
      <c r="F3" s="85" t="str">
        <f>'נתונים ושומות פיצויים'!H7</f>
        <v/>
      </c>
      <c r="G3" s="85" t="str">
        <f>'נתונים ושומות פיצויים'!J7</f>
        <v/>
      </c>
      <c r="H3" s="87" t="s">
        <v>75</v>
      </c>
      <c r="I3" s="88"/>
    </row>
    <row r="4" ht="13.5" customHeight="1">
      <c r="A4" s="84" t="str">
        <f>'נתונים ושומות פיצויים'!A8</f>
        <v>100/003</v>
      </c>
      <c r="B4" s="90"/>
      <c r="C4" s="89">
        <v>103.0</v>
      </c>
      <c r="D4" s="89">
        <v>121.0</v>
      </c>
      <c r="E4" s="86"/>
      <c r="F4" s="85" t="str">
        <f>'נתונים ושומות פיצויים'!H8</f>
        <v/>
      </c>
      <c r="G4" s="85" t="str">
        <f>'נתונים ושומות פיצויים'!J8</f>
        <v/>
      </c>
      <c r="H4" s="91" t="s">
        <v>76</v>
      </c>
      <c r="I4" s="88"/>
    </row>
    <row r="5" ht="13.5" customHeight="1">
      <c r="A5" s="84" t="str">
        <f>'נתונים ושומות פיצויים'!A9</f>
        <v>100/004</v>
      </c>
      <c r="B5" s="92"/>
      <c r="C5" s="89">
        <v>121.0</v>
      </c>
      <c r="D5" s="89">
        <v>205.0</v>
      </c>
      <c r="E5" s="86"/>
      <c r="F5" s="85" t="str">
        <f>'נתונים ושומות פיצויים'!H9</f>
        <v/>
      </c>
      <c r="G5" s="85" t="str">
        <f>'נתונים ושומות פיצויים'!J9</f>
        <v/>
      </c>
      <c r="H5" s="91" t="s">
        <v>76</v>
      </c>
      <c r="I5" s="88"/>
    </row>
    <row r="6" ht="13.5" customHeight="1">
      <c r="A6" s="84"/>
      <c r="B6" s="92"/>
      <c r="C6" s="89">
        <v>205.0</v>
      </c>
      <c r="D6" s="89">
        <v>257.0</v>
      </c>
      <c r="E6" s="89"/>
      <c r="F6" s="90"/>
      <c r="G6" s="93"/>
      <c r="H6" s="94" t="s">
        <v>77</v>
      </c>
      <c r="I6" s="95"/>
    </row>
    <row r="7" ht="13.5" customHeight="1">
      <c r="A7" s="96" t="s">
        <v>78</v>
      </c>
      <c r="B7" s="97"/>
      <c r="C7" s="98">
        <v>258.0</v>
      </c>
      <c r="D7" s="98">
        <v>261.0</v>
      </c>
      <c r="E7" s="98"/>
      <c r="F7" s="97"/>
      <c r="G7" s="99"/>
      <c r="H7" s="99"/>
      <c r="I7" s="99"/>
    </row>
    <row r="8" ht="13.5" customHeight="1">
      <c r="A8" s="100"/>
      <c r="B8" s="92"/>
      <c r="C8" s="101">
        <v>262.0</v>
      </c>
      <c r="D8" s="101">
        <v>325.0</v>
      </c>
      <c r="E8" s="101"/>
      <c r="F8" s="92"/>
      <c r="G8" s="93"/>
      <c r="H8" s="88"/>
      <c r="I8" s="95"/>
    </row>
    <row r="9" ht="13.5" customHeight="1">
      <c r="A9" s="100"/>
      <c r="B9" s="90"/>
      <c r="C9" s="102">
        <v>325.0</v>
      </c>
      <c r="D9" s="102">
        <v>397.0</v>
      </c>
      <c r="E9" s="102"/>
      <c r="F9" s="103"/>
      <c r="G9" s="93"/>
      <c r="H9" s="95"/>
      <c r="I9" s="95"/>
    </row>
    <row r="10" ht="13.5" customHeight="1">
      <c r="A10" s="100"/>
      <c r="B10" s="90"/>
      <c r="C10" s="89">
        <v>397.0</v>
      </c>
      <c r="D10" s="89">
        <v>412.0</v>
      </c>
      <c r="E10" s="89"/>
      <c r="F10" s="90"/>
      <c r="G10" s="93"/>
      <c r="H10" s="93"/>
      <c r="I10" s="95"/>
    </row>
    <row r="11" ht="13.5" customHeight="1">
      <c r="A11" s="100"/>
      <c r="B11" s="90"/>
      <c r="C11" s="89">
        <v>412.0</v>
      </c>
      <c r="D11" s="89">
        <v>487.0</v>
      </c>
      <c r="E11" s="89"/>
      <c r="F11" s="90"/>
      <c r="G11" s="93"/>
      <c r="H11" s="95"/>
      <c r="I11" s="95"/>
    </row>
    <row r="12" ht="13.5" customHeight="1">
      <c r="A12" s="96" t="s">
        <v>79</v>
      </c>
      <c r="B12" s="97"/>
      <c r="C12" s="98">
        <v>488.0</v>
      </c>
      <c r="D12" s="98">
        <v>509.0</v>
      </c>
      <c r="E12" s="98"/>
      <c r="F12" s="97"/>
      <c r="G12" s="99"/>
      <c r="H12" s="99"/>
      <c r="I12" s="99"/>
    </row>
    <row r="13" ht="13.5" customHeight="1">
      <c r="A13" s="100"/>
      <c r="B13" s="90"/>
      <c r="C13" s="89">
        <v>510.0</v>
      </c>
      <c r="D13" s="89">
        <v>519.0</v>
      </c>
      <c r="E13" s="89"/>
      <c r="F13" s="90"/>
      <c r="G13" s="93"/>
      <c r="H13" s="95"/>
      <c r="I13" s="93"/>
    </row>
    <row r="14" ht="13.5" customHeight="1">
      <c r="A14" s="100"/>
      <c r="B14" s="90"/>
      <c r="C14" s="89">
        <v>519.0</v>
      </c>
      <c r="D14" s="89">
        <v>538.0</v>
      </c>
      <c r="E14" s="89"/>
      <c r="F14" s="92"/>
      <c r="G14" s="93"/>
      <c r="H14" s="95"/>
      <c r="I14" s="93"/>
    </row>
    <row r="15" ht="13.5" customHeight="1">
      <c r="A15" s="100"/>
      <c r="B15" s="90"/>
      <c r="C15" s="89">
        <v>538.0</v>
      </c>
      <c r="D15" s="89">
        <v>452.0</v>
      </c>
      <c r="E15" s="89"/>
      <c r="F15" s="92"/>
      <c r="G15" s="93"/>
      <c r="H15" s="93"/>
      <c r="I15" s="93"/>
    </row>
    <row r="16" ht="13.5" customHeight="1">
      <c r="A16" s="100"/>
      <c r="B16" s="90"/>
      <c r="C16" s="89">
        <v>541.0</v>
      </c>
      <c r="D16" s="89">
        <v>556.0</v>
      </c>
      <c r="E16" s="89"/>
      <c r="F16" s="92"/>
      <c r="G16" s="93"/>
      <c r="H16" s="95"/>
      <c r="I16" s="95"/>
    </row>
    <row r="17" ht="13.5" customHeight="1">
      <c r="A17" s="100"/>
      <c r="B17" s="90"/>
      <c r="C17" s="89">
        <v>556.0</v>
      </c>
      <c r="D17" s="89">
        <v>559.0</v>
      </c>
      <c r="E17" s="89"/>
      <c r="F17" s="92"/>
      <c r="G17" s="95"/>
      <c r="H17" s="95"/>
      <c r="I17" s="95"/>
    </row>
    <row r="18" ht="13.5" customHeight="1">
      <c r="A18" s="100"/>
      <c r="B18" s="90"/>
      <c r="C18" s="89">
        <v>559.0</v>
      </c>
      <c r="D18" s="89">
        <v>569.0</v>
      </c>
      <c r="E18" s="89"/>
      <c r="F18" s="92"/>
      <c r="G18" s="93"/>
      <c r="H18" s="93"/>
      <c r="I18" s="93"/>
    </row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printOptions/>
  <pageMargins bottom="0.75" footer="0.0" header="0.0" left="0.7" right="0.7" top="0.75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גליונות עבודה</vt:lpstr>
      </vt:variant>
      <vt:variant>
        <vt:i4>3</vt:i4>
      </vt:variant>
    </vt:vector>
  </HeadingPairs>
  <TitlesOfParts>
    <vt:vector baseType="lpstr" size="3">
      <vt:lpstr>נתונים ושומות פיצויים</vt:lpstr>
      <vt:lpstr>מעקב תשלום שומות</vt:lpstr>
      <vt:lpstr>מעקב תיאום כניסה לקרקע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2026-03-19T14:07:54Z</dcterms:created>
  <dc:creator>בנימין רגב</dc:creator>
  <cp:lastModifiedBy>בנימין רגב</cp:lastModifiedBy>
  <dcterms:modified xsi:type="dcterms:W3CDTF">2026-03-22T15:31:22Z</dcterms:modified>
</cp:coreProperties>
</file>